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3\AO CONVOCATORIA ACCESO FINCA DREILAND M111\"/>
    </mc:Choice>
  </mc:AlternateContent>
  <bookViews>
    <workbookView xWindow="0" yWindow="0" windowWidth="28800" windowHeight="11610"/>
  </bookViews>
  <sheets>
    <sheet name="PORTADA" sheetId="2" r:id="rId1"/>
    <sheet name="OPTICO 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'OPTICO '!$A$1:$C$10</definedName>
    <definedName name="_xlnm.Print_Area" localSheetId="2">'PLAN PRENSA'!$A$1:$M$17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<sst xmlns="http://schemas.openxmlformats.org/spreadsheetml/2006/main" count="53" uniqueCount="39">
  <si>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</si>
  <si>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</si>
  <si>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</si>
  <si>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</si>
  <si>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</si>
  <si>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</si>
  <si>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</si>
  <si>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</si>
  <si>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</si>
  <si>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</si>
  <si>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</si>
  <si>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</si>
  <si>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</si>
  <si>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</si>
  <si>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</si>
  <si>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</si>
  <si>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</si>
  <si>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</si>
  <si>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</si>
  <si>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</si>
  <si>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</si>
  <si>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</si>
  <si>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</si>
  <si>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</si>
  <si>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</si>
  <si>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</si>
  <si>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</si>
  <si>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MADRID</t>
  </si>
  <si>
    <t>L-S</t>
  </si>
  <si>
    <t>Módulos ByN</t>
  </si>
  <si>
    <t>Fuente: EGM 2º Acumulado Movil 2023</t>
  </si>
  <si>
    <t>COMUNIDAD DE MADRID</t>
  </si>
  <si>
    <t>ABC</t>
  </si>
  <si>
    <t>Consejería de Vivienda, Transportes e Infraestructuras</t>
  </si>
  <si>
    <t>EL MUNDO</t>
  </si>
  <si>
    <t>SEPTIEMBRE</t>
  </si>
  <si>
    <t>Convocatoria Levantamiento Actas Acceso Finca Dreiland</t>
  </si>
  <si>
    <t>OPTICO</t>
  </si>
  <si>
    <t xml:space="preserve">Total Tarifa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</si>
</sst>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hair">
        <color theme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auto="1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4" applyNumberFormat="0" applyAlignment="0" applyProtection="0"/>
    <xf numFmtId="0" fontId="15" fillId="6" borderId="15" applyNumberFormat="0" applyAlignment="0" applyProtection="0"/>
    <xf numFmtId="0" fontId="16" fillId="6" borderId="14" applyNumberFormat="0" applyAlignment="0" applyProtection="0"/>
    <xf numFmtId="0" fontId="17" fillId="0" borderId="16" applyNumberFormat="0" applyFill="0" applyAlignment="0" applyProtection="0"/>
    <xf numFmtId="0" fontId="18" fillId="7" borderId="17" applyNumberFormat="0" applyAlignment="0" applyProtection="0"/>
    <xf numFmtId="0" fontId="19" fillId="0" borderId="0" applyNumberFormat="0" applyFill="0" applyBorder="0" applyAlignment="0" applyProtection="0"/>
    <xf numFmtId="0" fontId="1" fillId="8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6">
    <xf numFmtId="0" fontId="0" fillId="0" borderId="0" xfId="0"/>
    <xf numFmtId="170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3" borderId="20" xfId="11" applyFont="1" applyFill="1" applyBorder="1"/>
    <xf numFmtId="10" fontId="25" fillId="33" borderId="21" xfId="11" applyNumberFormat="1" applyFont="1" applyFill="1" applyBorder="1" applyAlignment="1">
      <alignment horizontal="center"/>
    </xf>
    <xf numFmtId="0" fontId="24" fillId="33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2" fillId="33" borderId="24" xfId="0" applyNumberFormat="1" applyFont="1" applyFill="1" applyBorder="1" applyAlignment="1">
      <alignment horizontal="left"/>
    </xf>
    <xf numFmtId="10" fontId="32" fillId="33" borderId="24" xfId="0" applyNumberFormat="1" applyFont="1" applyFill="1" applyBorder="1" applyAlignment="1">
      <alignment horizontal="center"/>
    </xf>
    <xf numFmtId="10" fontId="32" fillId="33" borderId="0" xfId="0" applyNumberFormat="1" applyFont="1" applyFill="1" applyAlignment="1">
      <alignment horizontal="left"/>
    </xf>
    <xf numFmtId="10" fontId="32" fillId="33" borderId="0" xfId="0" applyNumberFormat="1" applyFont="1" applyFill="1" applyAlignment="1">
      <alignment horizontal="center"/>
    </xf>
    <xf numFmtId="164" fontId="0" fillId="0" borderId="0" xfId="0" applyNumberFormat="1"/>
    <xf numFmtId="0" fontId="32" fillId="33" borderId="0" xfId="0" applyFont="1" applyFill="1" applyAlignment="1">
      <alignment horizontal="center"/>
    </xf>
    <xf numFmtId="10" fontId="32" fillId="33" borderId="29" xfId="0" applyNumberFormat="1" applyFont="1" applyFill="1" applyBorder="1" applyAlignment="1">
      <alignment horizontal="left"/>
    </xf>
    <xf numFmtId="0" fontId="32" fillId="33" borderId="29" xfId="0" applyFont="1" applyFill="1" applyBorder="1" applyAlignment="1">
      <alignment horizontal="center"/>
    </xf>
    <xf numFmtId="0" fontId="18" fillId="33" borderId="24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0" fontId="24" fillId="0" borderId="38" xfId="0" applyFont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3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3" borderId="39" xfId="0" applyNumberFormat="1" applyFont="1" applyFill="1" applyBorder="1"/>
    <xf numFmtId="164" fontId="31" fillId="33" borderId="35" xfId="0" applyNumberFormat="1" applyFont="1" applyFill="1" applyBorder="1" applyAlignment="1">
      <alignment horizontal="center"/>
    </xf>
    <xf numFmtId="164" fontId="31" fillId="33" borderId="41" xfId="0" applyNumberFormat="1" applyFont="1" applyFill="1" applyBorder="1"/>
    <xf numFmtId="9" fontId="31" fillId="33" borderId="5" xfId="1" applyFont="1" applyFill="1" applyBorder="1" applyAlignment="1">
      <alignment horizontal="center"/>
    </xf>
    <xf numFmtId="164" fontId="31" fillId="33" borderId="43" xfId="0" applyNumberFormat="1" applyFont="1" applyFill="1" applyBorder="1"/>
    <xf numFmtId="164" fontId="31" fillId="33" borderId="36" xfId="0" applyNumberFormat="1" applyFont="1" applyFill="1" applyBorder="1" applyAlignment="1">
      <alignment horizontal="center"/>
    </xf>
    <xf numFmtId="9" fontId="0" fillId="0" borderId="0" xfId="0" applyNumberFormat="1"/>
    <xf numFmtId="10" fontId="31" fillId="33" borderId="47" xfId="0" applyNumberFormat="1" applyFont="1" applyFill="1" applyBorder="1" applyAlignment="1">
      <alignment horizontal="left"/>
    </xf>
    <xf numFmtId="10" fontId="31" fillId="33" borderId="34" xfId="0" applyNumberFormat="1" applyFont="1" applyFill="1" applyBorder="1" applyAlignment="1">
      <alignment horizontal="left"/>
    </xf>
    <xf numFmtId="10" fontId="35" fillId="33" borderId="47" xfId="0" applyNumberFormat="1" applyFont="1" applyFill="1" applyBorder="1" applyAlignment="1">
      <alignment horizontal="left"/>
    </xf>
    <xf numFmtId="10" fontId="32" fillId="33" borderId="25" xfId="0" applyNumberFormat="1" applyFont="1" applyFill="1" applyBorder="1" applyAlignment="1">
      <alignment horizontal="center"/>
    </xf>
    <xf numFmtId="10" fontId="35" fillId="33" borderId="34" xfId="0" applyNumberFormat="1" applyFont="1" applyFill="1" applyBorder="1" applyAlignment="1">
      <alignment horizontal="left"/>
    </xf>
    <xf numFmtId="10" fontId="32" fillId="33" borderId="27" xfId="0" applyNumberFormat="1" applyFont="1" applyFill="1" applyBorder="1" applyAlignment="1">
      <alignment horizontal="center"/>
    </xf>
    <xf numFmtId="0" fontId="32" fillId="33" borderId="27" xfId="0" applyFont="1" applyFill="1" applyBorder="1" applyAlignment="1">
      <alignment horizontal="center"/>
    </xf>
    <xf numFmtId="10" fontId="31" fillId="33" borderId="33" xfId="0" applyNumberFormat="1" applyFont="1" applyFill="1" applyBorder="1" applyAlignment="1">
      <alignment horizontal="left"/>
    </xf>
    <xf numFmtId="0" fontId="32" fillId="33" borderId="30" xfId="0" applyFont="1" applyFill="1" applyBorder="1" applyAlignment="1">
      <alignment horizontal="center"/>
    </xf>
    <xf numFmtId="0" fontId="36" fillId="0" borderId="0" xfId="12" applyFont="1" applyAlignment="1">
      <alignment vertical="center"/>
    </xf>
    <xf numFmtId="0" fontId="38" fillId="0" borderId="0" xfId="0" applyFont="1"/>
    <xf numFmtId="0" fontId="36" fillId="0" borderId="46" xfId="12" applyFont="1" applyBorder="1" applyAlignment="1">
      <alignment vertical="center"/>
    </xf>
    <xf numFmtId="168" fontId="36" fillId="0" borderId="0" xfId="12" applyNumberFormat="1" applyFont="1" applyAlignment="1">
      <alignment horizontal="right" vertical="center"/>
    </xf>
    <xf numFmtId="4" fontId="36" fillId="0" borderId="46" xfId="12" applyNumberFormat="1" applyFont="1" applyBorder="1" applyAlignment="1">
      <alignment horizontal="right" vertical="center"/>
    </xf>
    <xf numFmtId="4" fontId="38" fillId="0" borderId="0" xfId="0" applyNumberFormat="1" applyFont="1"/>
    <xf numFmtId="0" fontId="36" fillId="0" borderId="6" xfId="12" applyFont="1" applyBorder="1" applyAlignment="1">
      <alignment vertical="center"/>
    </xf>
    <xf numFmtId="3" fontId="36" fillId="0" borderId="0" xfId="12" applyNumberFormat="1" applyFont="1" applyAlignment="1">
      <alignment horizontal="right" vertical="center"/>
    </xf>
    <xf numFmtId="3" fontId="36" fillId="0" borderId="6" xfId="12" applyNumberFormat="1" applyFont="1" applyBorder="1" applyAlignment="1">
      <alignment horizontal="right" vertical="center"/>
    </xf>
    <xf numFmtId="4" fontId="36" fillId="0" borderId="6" xfId="12" applyNumberFormat="1" applyFont="1" applyBorder="1" applyAlignment="1">
      <alignment horizontal="right" vertical="center"/>
    </xf>
    <xf numFmtId="0" fontId="36" fillId="0" borderId="6" xfId="12" applyFont="1" applyBorder="1" applyAlignment="1">
      <alignment horizontal="left" vertical="center"/>
    </xf>
    <xf numFmtId="0" fontId="36" fillId="0" borderId="7" xfId="12" applyFont="1" applyBorder="1" applyAlignment="1">
      <alignment horizontal="left" vertical="center"/>
    </xf>
    <xf numFmtId="3" fontId="36" fillId="0" borderId="7" xfId="12" applyNumberFormat="1" applyFont="1" applyBorder="1" applyAlignment="1">
      <alignment horizontal="right" vertical="center"/>
    </xf>
    <xf numFmtId="0" fontId="39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7" xfId="0" applyFont="1" applyBorder="1" applyAlignment="1">
      <alignment horizontal="center" vertical="center" wrapText="1"/>
    </xf>
    <xf numFmtId="164" fontId="24" fillId="0" borderId="32" xfId="0" applyNumberFormat="1" applyFont="1" applyBorder="1" applyAlignment="1">
      <alignment horizontal="center" vertical="center" wrapText="1"/>
    </xf>
    <xf numFmtId="164" fontId="25" fillId="0" borderId="40" xfId="0" applyNumberFormat="1" applyFont="1" applyBorder="1" applyAlignment="1">
      <alignment horizontal="center"/>
    </xf>
    <xf numFmtId="164" fontId="25" fillId="0" borderId="42" xfId="0" applyNumberFormat="1" applyFont="1" applyBorder="1" applyAlignment="1">
      <alignment horizontal="center"/>
    </xf>
    <xf numFmtId="164" fontId="25" fillId="0" borderId="44" xfId="0" applyNumberFormat="1" applyFont="1" applyBorder="1" applyAlignment="1">
      <alignment horizontal="center"/>
    </xf>
    <xf numFmtId="10" fontId="24" fillId="34" borderId="32" xfId="1" applyNumberFormat="1" applyFont="1" applyFill="1" applyBorder="1" applyAlignment="1">
      <alignment horizontal="center" vertical="center" wrapText="1"/>
    </xf>
    <xf numFmtId="0" fontId="24" fillId="34" borderId="53" xfId="0" applyFont="1" applyFill="1" applyBorder="1" applyAlignment="1">
      <alignment horizontal="center" vertical="center" wrapText="1"/>
    </xf>
    <xf numFmtId="0" fontId="24" fillId="34" borderId="55" xfId="0" applyFont="1" applyFill="1" applyBorder="1" applyAlignment="1">
      <alignment horizontal="center" vertical="center" wrapText="1"/>
    </xf>
    <xf numFmtId="0" fontId="24" fillId="34" borderId="37" xfId="0" applyFont="1" applyFill="1" applyBorder="1" applyAlignment="1">
      <alignment horizontal="center" vertical="center" wrapText="1"/>
    </xf>
    <xf numFmtId="0" fontId="24" fillId="0" borderId="59" xfId="0" applyFont="1" applyBorder="1" applyAlignment="1">
      <alignment vertical="center" wrapText="1"/>
    </xf>
    <xf numFmtId="0" fontId="24" fillId="0" borderId="60" xfId="0" applyFont="1" applyBorder="1" applyAlignment="1">
      <alignment horizontal="center" vertical="center" wrapText="1"/>
    </xf>
    <xf numFmtId="0" fontId="18" fillId="33" borderId="0" xfId="0" applyFont="1" applyFill="1"/>
    <xf numFmtId="0" fontId="0" fillId="33" borderId="0" xfId="0" applyFill="1"/>
    <xf numFmtId="0" fontId="0" fillId="33" borderId="0" xfId="0" applyFill="1" applyAlignment="1">
      <alignment horizontal="center"/>
    </xf>
    <xf numFmtId="0" fontId="18" fillId="33" borderId="24" xfId="0" applyFont="1" applyFill="1" applyBorder="1"/>
    <xf numFmtId="0" fontId="0" fillId="33" borderId="24" xfId="0" applyFill="1" applyBorder="1"/>
    <xf numFmtId="0" fontId="0" fillId="33" borderId="24" xfId="0" applyFill="1" applyBorder="1" applyAlignment="1">
      <alignment horizontal="center"/>
    </xf>
    <xf numFmtId="0" fontId="0" fillId="33" borderId="25" xfId="0" applyFill="1" applyBorder="1"/>
    <xf numFmtId="0" fontId="0" fillId="33" borderId="27" xfId="0" applyFill="1" applyBorder="1"/>
    <xf numFmtId="0" fontId="0" fillId="33" borderId="29" xfId="0" applyFill="1" applyBorder="1" applyAlignment="1">
      <alignment horizontal="center"/>
    </xf>
    <xf numFmtId="0" fontId="0" fillId="33" borderId="29" xfId="0" applyFill="1" applyBorder="1"/>
    <xf numFmtId="0" fontId="0" fillId="33" borderId="30" xfId="0" applyFill="1" applyBorder="1"/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8" fillId="0" borderId="26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34" xfId="11" applyNumberFormat="1" applyFont="1" applyBorder="1" applyAlignment="1">
      <alignment horizontal="center" vertical="center" wrapText="1"/>
    </xf>
    <xf numFmtId="0" fontId="18" fillId="33" borderId="45" xfId="0" applyFont="1" applyFill="1" applyBorder="1" applyAlignment="1">
      <alignment horizontal="center" vertical="center"/>
    </xf>
    <xf numFmtId="0" fontId="18" fillId="33" borderId="8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48" xfId="0" applyFont="1" applyFill="1" applyBorder="1" applyAlignment="1">
      <alignment horizontal="center" vertical="center"/>
    </xf>
    <xf numFmtId="0" fontId="18" fillId="33" borderId="49" xfId="0" applyFont="1" applyFill="1" applyBorder="1" applyAlignment="1">
      <alignment horizontal="center" vertical="center"/>
    </xf>
    <xf numFmtId="0" fontId="18" fillId="33" borderId="50" xfId="0" applyFont="1" applyFill="1" applyBorder="1" applyAlignment="1">
      <alignment horizontal="center" vertical="center"/>
    </xf>
    <xf numFmtId="0" fontId="18" fillId="33" borderId="2" xfId="0" applyFont="1" applyFill="1" applyBorder="1" applyAlignment="1">
      <alignment horizontal="center" vertical="center" wrapText="1"/>
    </xf>
    <xf numFmtId="0" fontId="18" fillId="33" borderId="9" xfId="0" applyFont="1" applyFill="1" applyBorder="1" applyAlignment="1">
      <alignment horizontal="center" vertical="center" wrapText="1"/>
    </xf>
    <xf numFmtId="0" fontId="18" fillId="33" borderId="56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 wrapText="1"/>
    </xf>
    <xf numFmtId="0" fontId="18" fillId="33" borderId="3" xfId="0" applyFont="1" applyFill="1" applyBorder="1" applyAlignment="1">
      <alignment horizontal="center" vertical="center" wrapText="1"/>
    </xf>
    <xf numFmtId="0" fontId="18" fillId="33" borderId="4" xfId="0" applyFont="1" applyFill="1" applyBorder="1" applyAlignment="1">
      <alignment horizontal="center" vertical="center" wrapText="1"/>
    </xf>
    <xf numFmtId="0" fontId="18" fillId="33" borderId="48" xfId="0" applyFont="1" applyFill="1" applyBorder="1" applyAlignment="1">
      <alignment horizontal="center" vertical="center" wrapText="1"/>
    </xf>
    <xf numFmtId="0" fontId="18" fillId="33" borderId="52" xfId="0" applyFont="1" applyFill="1" applyBorder="1" applyAlignment="1">
      <alignment horizontal="center" vertical="center"/>
    </xf>
    <xf numFmtId="0" fontId="18" fillId="33" borderId="51" xfId="0" applyFont="1" applyFill="1" applyBorder="1" applyAlignment="1">
      <alignment horizontal="center" vertical="center"/>
    </xf>
    <xf numFmtId="0" fontId="18" fillId="33" borderId="54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18" fillId="33" borderId="3" xfId="0" applyFont="1" applyFill="1" applyBorder="1" applyAlignment="1">
      <alignment horizontal="center" vertical="center"/>
    </xf>
    <xf numFmtId="0" fontId="18" fillId="33" borderId="4" xfId="0" applyFont="1" applyFill="1" applyBorder="1" applyAlignment="1">
      <alignment horizontal="center" vertical="center"/>
    </xf>
    <xf numFmtId="3" fontId="37" fillId="33" borderId="46" xfId="12" applyNumberFormat="1" applyFont="1" applyFill="1" applyBorder="1" applyAlignment="1">
      <alignment horizontal="center" vertical="center" wrapText="1"/>
    </xf>
    <xf numFmtId="3" fontId="37" fillId="33" borderId="7" xfId="12" applyNumberFormat="1" applyFont="1" applyFill="1" applyBorder="1" applyAlignment="1">
      <alignment horizontal="center" vertical="center" wrapText="1"/>
    </xf>
    <xf numFmtId="10" fontId="31" fillId="33" borderId="46" xfId="0" applyNumberFormat="1" applyFont="1" applyFill="1" applyBorder="1" applyAlignment="1">
      <alignment horizontal="left"/>
    </xf>
    <xf numFmtId="10" fontId="31" fillId="33" borderId="6" xfId="0" applyNumberFormat="1" applyFont="1" applyFill="1" applyBorder="1" applyAlignment="1">
      <alignment horizontal="left"/>
    </xf>
    <xf numFmtId="0" fontId="32" fillId="33" borderId="7" xfId="0" applyFont="1" applyFill="1" applyBorder="1"/>
    <xf numFmtId="0" fontId="34" fillId="33" borderId="2" xfId="4" applyFont="1" applyFill="1" applyBorder="1" applyAlignment="1">
      <alignment horizontal="center" vertical="center" wrapText="1"/>
    </xf>
    <xf numFmtId="0" fontId="34" fillId="33" borderId="56" xfId="4" applyFont="1" applyFill="1" applyBorder="1" applyAlignment="1">
      <alignment horizontal="center" vertical="center" wrapText="1"/>
    </xf>
    <xf numFmtId="164" fontId="24" fillId="0" borderId="61" xfId="0" applyNumberFormat="1" applyFont="1" applyBorder="1" applyAlignment="1">
      <alignment horizontal="center" vertical="center"/>
    </xf>
    <xf numFmtId="16" fontId="40" fillId="33" borderId="46" xfId="0" applyNumberFormat="1" applyFont="1" applyFill="1" applyBorder="1" applyAlignment="1">
      <alignment horizontal="center" vertical="center"/>
    </xf>
    <xf numFmtId="16" fontId="40" fillId="33" borderId="6" xfId="0" applyNumberFormat="1" applyFont="1" applyFill="1" applyBorder="1" applyAlignment="1">
      <alignment horizontal="center" vertical="center"/>
    </xf>
    <xf numFmtId="16" fontId="40" fillId="33" borderId="7" xfId="0" applyNumberFormat="1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164" fontId="24" fillId="0" borderId="62" xfId="0" applyNumberFormat="1" applyFont="1" applyBorder="1" applyAlignment="1">
      <alignment horizontal="center" vertical="center" wrapText="1"/>
    </xf>
    <xf numFmtId="0" fontId="24" fillId="0" borderId="63" xfId="0" applyFont="1" applyBorder="1" applyAlignment="1">
      <alignment horizontal="left" vertical="center" wrapText="1"/>
    </xf>
    <xf numFmtId="0" fontId="24" fillId="0" borderId="64" xfId="0" applyFont="1" applyBorder="1" applyAlignment="1">
      <alignment horizontal="left" vertical="center" wrapText="1"/>
    </xf>
    <xf numFmtId="0" fontId="24" fillId="0" borderId="65" xfId="0" applyFont="1" applyBorder="1" applyAlignment="1">
      <alignment horizontal="center" vertical="center" wrapText="1"/>
    </xf>
    <xf numFmtId="0" fontId="24" fillId="0" borderId="66" xfId="0" applyFont="1" applyBorder="1" applyAlignment="1">
      <alignment horizontal="left" vertical="center" wrapText="1"/>
    </xf>
    <xf numFmtId="0" fontId="24" fillId="34" borderId="57" xfId="0" applyFont="1" applyFill="1" applyBorder="1" applyAlignment="1">
      <alignment horizontal="center" vertical="center" wrapText="1"/>
    </xf>
    <xf numFmtId="0" fontId="24" fillId="34" borderId="29" xfId="0" applyFont="1" applyFill="1" applyBorder="1" applyAlignment="1">
      <alignment horizontal="center" vertical="center" wrapText="1"/>
    </xf>
    <xf numFmtId="0" fontId="24" fillId="34" borderId="64" xfId="0" applyFont="1" applyFill="1" applyBorder="1" applyAlignment="1">
      <alignment horizontal="center" vertical="center" wrapText="1"/>
    </xf>
    <xf numFmtId="164" fontId="24" fillId="0" borderId="66" xfId="0" applyNumberFormat="1" applyFont="1" applyBorder="1" applyAlignment="1">
      <alignment horizontal="center" vertical="center" wrapText="1"/>
    </xf>
    <xf numFmtId="10" fontId="24" fillId="34" borderId="66" xfId="1" applyNumberFormat="1" applyFont="1" applyFill="1" applyBorder="1" applyAlignment="1">
      <alignment horizontal="center" vertical="center" wrapText="1"/>
    </xf>
    <xf numFmtId="164" fontId="24" fillId="0" borderId="67" xfId="0" applyNumberFormat="1" applyFont="1" applyBorder="1" applyAlignment="1">
      <alignment horizontal="center" vertical="center" wrapText="1"/>
    </xf>
    <xf numFmtId="16" fontId="24" fillId="0" borderId="58" xfId="0" applyNumberFormat="1" applyFont="1" applyBorder="1" applyAlignment="1">
      <alignment horizontal="center" vertical="center"/>
    </xf>
    <xf numFmtId="16" fontId="24" fillId="0" borderId="7" xfId="0" applyNumberFormat="1" applyFont="1" applyBorder="1" applyAlignment="1">
      <alignment horizontal="center" vertical="center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383617" y="335553"/>
          <a:ext cx="2095503" cy="984872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C8" sqref="C8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98" t="s">
        <v>31</v>
      </c>
      <c r="C9" s="99"/>
      <c r="D9" s="100"/>
    </row>
    <row r="10" spans="1:5" ht="58.5" customHeight="1" x14ac:dyDescent="0.25">
      <c r="B10" s="95" t="s">
        <v>33</v>
      </c>
      <c r="C10" s="96" t="s">
        <v>19</v>
      </c>
      <c r="D10" s="97"/>
    </row>
    <row r="11" spans="1:5" s="16" customFormat="1" ht="51" customHeight="1" x14ac:dyDescent="0.25">
      <c r="B11" s="95" t="s">
        <v>17</v>
      </c>
      <c r="C11" s="96"/>
      <c r="D11" s="97"/>
    </row>
    <row r="12" spans="1:5" ht="61.5" customHeight="1" x14ac:dyDescent="0.25">
      <c r="B12" s="101" t="s">
        <v>36</v>
      </c>
      <c r="C12" s="96"/>
      <c r="D12" s="97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10"/>
  <sheetViews>
    <sheetView showGridLines="0" showZeros="0" zoomScale="70" zoomScaleNormal="70" workbookViewId="0">
      <selection activeCell="C5" sqref="C5"/>
    </sheetView>
  </sheetViews>
  <sheetFormatPr baseColWidth="10" defaultColWidth="11.42578125" defaultRowHeight="15" x14ac:dyDescent="0.25"/>
  <cols>
    <col min="1" max="1" width="2.5703125" customWidth="1"/>
    <col min="2" max="2" width="58.140625" style="22" bestFit="1" customWidth="1"/>
    <col min="3" max="3" width="18.5703125" style="23" customWidth="1"/>
  </cols>
  <sheetData>
    <row r="1" spans="2:3" ht="15.75" thickBot="1" x14ac:dyDescent="0.3"/>
    <row r="2" spans="2:3" ht="15.75" x14ac:dyDescent="0.25">
      <c r="B2" s="123" t="s">
        <v>31</v>
      </c>
    </row>
    <row r="3" spans="2:3" ht="15.75" x14ac:dyDescent="0.25">
      <c r="B3" s="124" t="s">
        <v>33</v>
      </c>
    </row>
    <row r="4" spans="2:3" ht="15.75" x14ac:dyDescent="0.25">
      <c r="B4" s="124" t="s">
        <v>17</v>
      </c>
    </row>
    <row r="5" spans="2:3" ht="15.75" x14ac:dyDescent="0.25">
      <c r="B5" s="124" t="s">
        <v>36</v>
      </c>
    </row>
    <row r="6" spans="2:3" ht="19.5" thickBot="1" x14ac:dyDescent="0.35">
      <c r="B6" s="125" t="s">
        <v>37</v>
      </c>
    </row>
    <row r="7" spans="2:3" ht="15.75" thickBot="1" x14ac:dyDescent="0.3"/>
    <row r="8" spans="2:3" ht="15.75" customHeight="1" x14ac:dyDescent="0.25">
      <c r="B8" s="102" t="s">
        <v>14</v>
      </c>
      <c r="C8" s="126" t="s">
        <v>15</v>
      </c>
    </row>
    <row r="9" spans="2:3" ht="15.75" customHeight="1" thickBot="1" x14ac:dyDescent="0.3">
      <c r="B9" s="104"/>
      <c r="C9" s="127"/>
    </row>
    <row r="10" spans="2:3" s="2" customFormat="1" ht="33" customHeight="1" thickBot="1" x14ac:dyDescent="0.3">
      <c r="B10" s="82" t="s">
        <v>12</v>
      </c>
      <c r="C10" s="128">
        <v>2568.9751999999999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N19"/>
  <sheetViews>
    <sheetView showGridLines="0" showZeros="0" zoomScale="70" zoomScaleNormal="70" workbookViewId="0">
      <selection activeCell="J4" sqref="J4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4.14062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9.28515625" customWidth="1"/>
    <col min="12" max="12" width="14.42578125" customWidth="1"/>
    <col min="13" max="13" width="19.28515625" customWidth="1"/>
    <col min="14" max="14" width="3.7109375" customWidth="1"/>
  </cols>
  <sheetData>
    <row r="1" spans="2:14" ht="15.75" thickBot="1" x14ac:dyDescent="0.3"/>
    <row r="2" spans="2:14" ht="18.75" x14ac:dyDescent="0.3">
      <c r="B2" s="49" t="s">
        <v>31</v>
      </c>
      <c r="C2" s="24"/>
      <c r="D2" s="25"/>
      <c r="E2" s="87"/>
      <c r="F2" s="88"/>
      <c r="G2" s="89"/>
      <c r="H2" s="90"/>
      <c r="I2"/>
    </row>
    <row r="3" spans="2:14" ht="18.75" x14ac:dyDescent="0.3">
      <c r="B3" s="50" t="s">
        <v>33</v>
      </c>
      <c r="C3" s="26"/>
      <c r="D3" s="27"/>
      <c r="E3" s="84"/>
      <c r="F3" s="85"/>
      <c r="G3" s="86"/>
      <c r="H3" s="91"/>
      <c r="I3" s="28"/>
      <c r="J3" s="28"/>
    </row>
    <row r="4" spans="2:14" ht="18.75" x14ac:dyDescent="0.3">
      <c r="B4" s="50" t="s">
        <v>17</v>
      </c>
      <c r="C4" s="26"/>
      <c r="D4" s="27"/>
      <c r="E4" s="84"/>
      <c r="F4" s="85"/>
      <c r="G4" s="86"/>
      <c r="H4" s="91"/>
      <c r="I4" s="28"/>
      <c r="J4" s="28"/>
    </row>
    <row r="5" spans="2:14" ht="18.75" x14ac:dyDescent="0.3">
      <c r="B5" s="50" t="s">
        <v>36</v>
      </c>
      <c r="C5" s="26"/>
      <c r="D5" s="27"/>
      <c r="E5" s="84"/>
      <c r="F5" s="85"/>
      <c r="G5" s="86"/>
      <c r="H5" s="91"/>
      <c r="I5" s="28"/>
      <c r="J5" s="28"/>
    </row>
    <row r="6" spans="2:14" ht="19.5" thickBot="1" x14ac:dyDescent="0.35">
      <c r="B6" s="56" t="s">
        <v>9</v>
      </c>
      <c r="C6" s="30"/>
      <c r="D6" s="31"/>
      <c r="E6" s="92"/>
      <c r="F6" s="93"/>
      <c r="G6" s="92"/>
      <c r="H6" s="94"/>
      <c r="I6"/>
    </row>
    <row r="7" spans="2:14" ht="15.75" thickBot="1" x14ac:dyDescent="0.3"/>
    <row r="8" spans="2:14" ht="15.75" customHeight="1" x14ac:dyDescent="0.25">
      <c r="B8" s="102" t="s">
        <v>10</v>
      </c>
      <c r="C8" s="118" t="s">
        <v>11</v>
      </c>
      <c r="D8" s="118" t="s">
        <v>18</v>
      </c>
      <c r="E8" s="118" t="s">
        <v>0</v>
      </c>
      <c r="F8" s="105" t="s">
        <v>20</v>
      </c>
      <c r="G8" s="32"/>
      <c r="H8" s="115" t="s">
        <v>21</v>
      </c>
      <c r="I8" s="114" t="s">
        <v>23</v>
      </c>
      <c r="J8" s="129" t="s">
        <v>35</v>
      </c>
      <c r="K8" s="111" t="s">
        <v>38</v>
      </c>
      <c r="L8" s="111" t="s">
        <v>1</v>
      </c>
      <c r="M8" s="108" t="s">
        <v>2</v>
      </c>
    </row>
    <row r="9" spans="2:14" ht="15" customHeight="1" x14ac:dyDescent="0.25">
      <c r="B9" s="103"/>
      <c r="C9" s="119"/>
      <c r="D9" s="119"/>
      <c r="E9" s="119"/>
      <c r="F9" s="106"/>
      <c r="G9" s="132" t="s">
        <v>22</v>
      </c>
      <c r="H9" s="116"/>
      <c r="I9" s="106"/>
      <c r="J9" s="130"/>
      <c r="K9" s="112"/>
      <c r="L9" s="112"/>
      <c r="M9" s="109"/>
    </row>
    <row r="10" spans="2:14" ht="15.75" customHeight="1" thickBot="1" x14ac:dyDescent="0.3">
      <c r="B10" s="104"/>
      <c r="C10" s="120"/>
      <c r="D10" s="120"/>
      <c r="E10" s="120"/>
      <c r="F10" s="107"/>
      <c r="G10" s="33"/>
      <c r="H10" s="117"/>
      <c r="I10" s="107"/>
      <c r="J10" s="131"/>
      <c r="K10" s="113"/>
      <c r="L10" s="113"/>
      <c r="M10" s="110"/>
    </row>
    <row r="11" spans="2:14" s="2" customFormat="1" x14ac:dyDescent="0.25">
      <c r="B11" s="34" t="s">
        <v>34</v>
      </c>
      <c r="C11" s="35" t="s">
        <v>27</v>
      </c>
      <c r="D11" s="36" t="s">
        <v>28</v>
      </c>
      <c r="E11" s="37" t="s">
        <v>29</v>
      </c>
      <c r="F11" s="79">
        <v>2</v>
      </c>
      <c r="G11" s="80" t="s">
        <v>22</v>
      </c>
      <c r="H11" s="81">
        <v>3</v>
      </c>
      <c r="I11" s="83"/>
      <c r="J11" s="144">
        <v>45187</v>
      </c>
      <c r="K11" s="74">
        <v>8946</v>
      </c>
      <c r="L11" s="78">
        <v>0.81100000000000005</v>
      </c>
      <c r="M11" s="133">
        <v>1690.79</v>
      </c>
      <c r="N11"/>
    </row>
    <row r="12" spans="2:14" s="2" customFormat="1" ht="15.75" thickBot="1" x14ac:dyDescent="0.3">
      <c r="B12" s="134" t="s">
        <v>32</v>
      </c>
      <c r="C12" s="135" t="s">
        <v>27</v>
      </c>
      <c r="D12" s="136" t="s">
        <v>28</v>
      </c>
      <c r="E12" s="137" t="s">
        <v>29</v>
      </c>
      <c r="F12" s="138">
        <v>1</v>
      </c>
      <c r="G12" s="139" t="s">
        <v>22</v>
      </c>
      <c r="H12" s="140">
        <v>3</v>
      </c>
      <c r="I12" s="73"/>
      <c r="J12" s="145">
        <v>45187</v>
      </c>
      <c r="K12" s="141">
        <v>3633</v>
      </c>
      <c r="L12" s="142">
        <v>0.88100000000000001</v>
      </c>
      <c r="M12" s="143">
        <v>432.33</v>
      </c>
      <c r="N12"/>
    </row>
    <row r="13" spans="2:14" s="2" customFormat="1" ht="15.75" thickBot="1" x14ac:dyDescent="0.3">
      <c r="B13" s="38"/>
      <c r="C13" s="38"/>
      <c r="D13" s="39"/>
      <c r="E13" s="39"/>
      <c r="F13" s="39"/>
      <c r="G13" s="39"/>
      <c r="H13" s="39"/>
      <c r="I13" s="39"/>
      <c r="J13" s="39"/>
      <c r="K13" s="40"/>
      <c r="L13" s="40"/>
      <c r="M13" s="41"/>
      <c r="N13"/>
    </row>
    <row r="14" spans="2:14" ht="15.75" x14ac:dyDescent="0.25">
      <c r="K14" s="42" t="s">
        <v>3</v>
      </c>
      <c r="L14" s="43"/>
      <c r="M14" s="75">
        <v>2123.12</v>
      </c>
    </row>
    <row r="15" spans="2:14" ht="15.75" x14ac:dyDescent="0.25">
      <c r="K15" s="44" t="s">
        <v>4</v>
      </c>
      <c r="L15" s="45">
        <v>0.21</v>
      </c>
      <c r="M15" s="76">
        <v>445.86</v>
      </c>
    </row>
    <row r="16" spans="2:14" ht="16.5" thickBot="1" x14ac:dyDescent="0.3">
      <c r="B16"/>
      <c r="C16"/>
      <c r="D16"/>
      <c r="I16"/>
      <c r="K16" s="46" t="s">
        <v>16</v>
      </c>
      <c r="L16" s="47"/>
      <c r="M16" s="77">
        <v>2568.98</v>
      </c>
    </row>
    <row r="19" spans="13:13" x14ac:dyDescent="0.25">
      <c r="M19" s="48"/>
    </row>
  </sheetData>
  <mergeCells count="11">
    <mergeCell ref="J8:J10"/>
    <mergeCell ref="I8:I10"/>
    <mergeCell ref="H8:H10"/>
    <mergeCell ref="B8:B10"/>
    <mergeCell ref="E8:E10"/>
    <mergeCell ref="D8:D10"/>
    <mergeCell ref="C8:C10"/>
    <mergeCell ref="F8:F10"/>
    <mergeCell ref="M8:M10"/>
    <mergeCell ref="K8:K10"/>
    <mergeCell ref="L8:L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22"/>
  <sheetViews>
    <sheetView showGridLines="0" showZeros="0" zoomScale="90" zoomScaleNormal="90" workbookViewId="0"/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1" t="str">
        <f>+PORTADA!B9</f>
        <v>COMUNIDAD DE MADRID</v>
      </c>
      <c r="C2" s="24"/>
      <c r="D2" s="25"/>
      <c r="E2" s="25"/>
      <c r="F2" s="52"/>
    </row>
    <row r="3" spans="2:28" ht="18.75" x14ac:dyDescent="0.3">
      <c r="B3" s="53" t="e">
        <f>+PORTADA!#REF!</f>
        <v>#REF!</v>
      </c>
      <c r="C3" s="26"/>
      <c r="D3" s="27"/>
      <c r="E3" s="27"/>
      <c r="F3" s="54"/>
    </row>
    <row r="4" spans="2:28" ht="18.75" x14ac:dyDescent="0.3">
      <c r="B4" s="53" t="str">
        <f>+PORTADA!B10</f>
        <v>Consejería de Vivienda, Transportes e Infraestructuras</v>
      </c>
      <c r="C4" s="26"/>
      <c r="D4" s="27"/>
      <c r="E4" s="27"/>
      <c r="F4" s="54"/>
    </row>
    <row r="5" spans="2:28" ht="18.75" x14ac:dyDescent="0.3">
      <c r="B5" s="53" t="str">
        <f>+PORTADA!B11</f>
        <v>Lote 1 - Medios offline</v>
      </c>
      <c r="C5" s="26"/>
      <c r="D5" s="27"/>
      <c r="E5" s="27"/>
      <c r="F5" s="54"/>
      <c r="AB5" s="1"/>
    </row>
    <row r="6" spans="2:28" ht="18.75" x14ac:dyDescent="0.3">
      <c r="B6" s="50" t="str">
        <f>+PORTADA!B12</f>
        <v>Convocatoria Levantamiento Actas Acceso Finca Dreiland</v>
      </c>
      <c r="C6" s="26"/>
      <c r="D6" s="27"/>
      <c r="E6" s="27"/>
      <c r="F6" s="54"/>
      <c r="AB6" s="1"/>
    </row>
    <row r="7" spans="2:28" ht="18.75" x14ac:dyDescent="0.3">
      <c r="B7" s="50" t="e">
        <f>+PORTADA!#REF!</f>
        <v>#REF!</v>
      </c>
      <c r="C7" s="26"/>
      <c r="D7" s="29"/>
      <c r="E7" s="29"/>
      <c r="F7" s="55"/>
    </row>
    <row r="8" spans="2:28" ht="19.5" thickBot="1" x14ac:dyDescent="0.35">
      <c r="B8" s="56" t="s">
        <v>26</v>
      </c>
      <c r="C8" s="30"/>
      <c r="D8" s="31"/>
      <c r="E8" s="31"/>
      <c r="F8" s="57"/>
    </row>
    <row r="9" spans="2:28" ht="15.75" thickBot="1" x14ac:dyDescent="0.3">
      <c r="B9" s="58"/>
    </row>
    <row r="10" spans="2:28" x14ac:dyDescent="0.25">
      <c r="B10" s="58"/>
      <c r="D10" s="121" t="s">
        <v>12</v>
      </c>
    </row>
    <row r="11" spans="2:28" ht="15.75" thickBot="1" x14ac:dyDescent="0.3">
      <c r="D11" s="122"/>
    </row>
    <row r="12" spans="2:28" ht="15.75" thickBot="1" x14ac:dyDescent="0.3">
      <c r="B12" s="59"/>
      <c r="C12" s="59"/>
      <c r="D12" s="59"/>
      <c r="E12" s="59"/>
    </row>
    <row r="13" spans="2:28" x14ac:dyDescent="0.25">
      <c r="B13" s="60" t="s">
        <v>5</v>
      </c>
      <c r="C13" s="61"/>
      <c r="D13" s="62"/>
      <c r="E13" s="63"/>
    </row>
    <row r="14" spans="2:28" x14ac:dyDescent="0.25">
      <c r="B14" s="64" t="s">
        <v>6</v>
      </c>
      <c r="C14" s="65"/>
      <c r="D14" s="66">
        <f>D22*D13%</f>
        <v>0</v>
      </c>
      <c r="E14" s="59"/>
    </row>
    <row r="15" spans="2:28" x14ac:dyDescent="0.25">
      <c r="B15" s="64" t="s">
        <v>7</v>
      </c>
      <c r="C15" s="61"/>
      <c r="D15" s="67" t="e">
        <f>+D16/D13</f>
        <v>#DIV/0!</v>
      </c>
      <c r="E15" s="59"/>
    </row>
    <row r="16" spans="2:28" x14ac:dyDescent="0.25">
      <c r="B16" s="68" t="s">
        <v>24</v>
      </c>
      <c r="C16" s="61"/>
      <c r="D16" s="67"/>
      <c r="E16" s="63"/>
    </row>
    <row r="17" spans="2:5" ht="15.75" thickBot="1" x14ac:dyDescent="0.3">
      <c r="B17" s="69" t="s">
        <v>8</v>
      </c>
      <c r="C17" s="65"/>
      <c r="D17" s="70">
        <f>+D22*D16%</f>
        <v>0</v>
      </c>
      <c r="E17" s="59"/>
    </row>
    <row r="18" spans="2:5" x14ac:dyDescent="0.25">
      <c r="E18" s="59"/>
    </row>
    <row r="19" spans="2:5" x14ac:dyDescent="0.25">
      <c r="B19" s="71"/>
    </row>
    <row r="20" spans="2:5" x14ac:dyDescent="0.25">
      <c r="B20" s="71" t="s">
        <v>30</v>
      </c>
    </row>
    <row r="21" spans="2:5" x14ac:dyDescent="0.25">
      <c r="B21" s="71" t="s">
        <v>13</v>
      </c>
    </row>
    <row r="22" spans="2:5" x14ac:dyDescent="0.25">
      <c r="B22" t="s">
        <v>25</v>
      </c>
      <c r="D22" s="72">
        <v>5959050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</vt:lpstr>
      <vt:lpstr>PLAN PRENSA</vt:lpstr>
      <vt:lpstr>EVALUACION</vt:lpstr>
      <vt:lpstr>EVALUACION!Área_de_impresión</vt:lpstr>
      <vt:lpstr>'OPTICO 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2022-12-30T10:51:18Z</cp:lastPrinted>
  <dcterms:created xsi:type="dcterms:W3CDTF">2020-11-26T14:31:18Z</dcterms:created>
  <dcterms:modified xsi:type="dcterms:W3CDTF">2024-07-15T08:54:40Z</dcterms:modified>
</cp:coreProperties>
</file>